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'1кв'!$A$1:$E$57</definedName>
    <definedName name="_xlnm.Print_Area" localSheetId="1">'2кв'!$A$1:$E$56</definedName>
  </definedNames>
  <calcPr calcId="152511"/>
</workbook>
</file>

<file path=xl/calcChain.xml><?xml version="1.0" encoding="utf-8"?>
<calcChain xmlns="http://schemas.openxmlformats.org/spreadsheetml/2006/main">
  <c r="B49" i="27" l="1"/>
  <c r="E33" i="27"/>
  <c r="E31" i="27"/>
  <c r="B54" i="27"/>
  <c r="B53" i="27"/>
  <c r="B52" i="27"/>
  <c r="E23" i="27"/>
  <c r="E22" i="27"/>
  <c r="B55" i="27" s="1"/>
  <c r="B56" i="27" l="1"/>
  <c r="E32" i="26"/>
  <c r="E31" i="26"/>
  <c r="E34" i="26"/>
  <c r="B55" i="26" l="1"/>
  <c r="B54" i="26"/>
  <c r="B53" i="26"/>
  <c r="E23" i="26"/>
  <c r="E22" i="26"/>
  <c r="B56" i="26" l="1"/>
  <c r="B57" i="26" s="1"/>
</calcChain>
</file>

<file path=xl/sharedStrings.xml><?xml version="1.0" encoding="utf-8"?>
<sst xmlns="http://schemas.openxmlformats.org/spreadsheetml/2006/main" count="157" uniqueCount="74">
  <si>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</si>
  <si>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</si>
  <si>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</si>
  <si>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</si>
  <si>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</si>
  <si>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</si>
  <si>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</si>
  <si>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</si>
  <si>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</si>
  <si>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</si>
  <si>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</si>
  <si>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</si>
  <si>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</si>
  <si>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</si>
  <si>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</si>
  <si>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</si>
  <si>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</si>
  <si>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</si>
  <si>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</si>
  <si>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</si>
  <si>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</si>
  <si>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</si>
  <si>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</si>
  <si>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</si>
  <si>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</si>
  <si>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</si>
  <si>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</si>
  <si>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</si>
  <si>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</si>
  <si>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</si>
  <si>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</si>
  <si>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</si>
  <si>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</si>
  <si>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</si>
  <si>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</si>
  <si>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</si>
  <si>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</si>
  <si>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</si>
  <si>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</si>
  <si>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</si>
  <si>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</si>
  <si>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</si>
  <si>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</si>
  <si>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</si>
  <si>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</si>
  <si>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</si>
  <si>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</si>
  <si>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</si>
  <si>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</si>
  <si>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</si>
  <si>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</si>
  <si>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</si>
  <si>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Общая площадь квартир - 2798,9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</si>
  <si>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</si>
  <si>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</si>
  <si>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</si>
  <si>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</si>
  <si>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Частичная замена КНС между кв.9 и кв.13 (кв13)</t>
  </si>
  <si>
    <t>январь</t>
  </si>
  <si>
    <t>февраль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</si>
  <si>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</si>
  <si>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</si>
  <si>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стояка ГВС (кв.29)</t>
  </si>
  <si>
    <t xml:space="preserve">           2. Всего за период с "01" 01 2024 г. по "31" 03 2024 г. выполнено работ (оказано услуг) на общую сумму двести шестьдесят четыре тысячи двести девяносто рублей 48 копеек.</t>
  </si>
  <si>
    <t>Предъявлено населению 258833,61</t>
  </si>
  <si>
    <t xml:space="preserve">интернет Квант-телеком </t>
  </si>
  <si>
    <t>за 2 квартал 2024 года</t>
  </si>
  <si>
    <t>30.06.2024 г.</t>
  </si>
  <si>
    <t>2 квартал</t>
  </si>
  <si>
    <t>апрель</t>
  </si>
  <si>
    <t>Поверка ОДПУ ТЭ</t>
  </si>
  <si>
    <t>Покраска стойки сушки белья (кв.31)</t>
  </si>
  <si>
    <t xml:space="preserve">           2. Всего за период с "01" 04 2024 г. по "30" 06 2024 г. выполнено работ (оказано услуг) на общую сумму двести сорок три тысячи пятьсот пятьдесят семь рублей 32 копейки.</t>
  </si>
  <si>
    <t>Предъявлено населению 266694,57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</si>
</sst>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6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52" zoomScaleSheetLayoutView="100" workbookViewId="0">
      <selection activeCell="I25" sqref="I2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45" t="s">
        <v>9</v>
      </c>
      <c r="B1" s="45"/>
      <c r="C1" s="45"/>
      <c r="D1" s="45"/>
      <c r="E1" s="45"/>
    </row>
    <row r="2" spans="1:5" ht="33.75" customHeight="1" x14ac:dyDescent="0.25">
      <c r="A2" s="46" t="s">
        <v>10</v>
      </c>
      <c r="B2" s="47"/>
      <c r="C2" s="47"/>
      <c r="D2" s="47"/>
      <c r="E2" s="47"/>
    </row>
    <row r="3" spans="1:5" x14ac:dyDescent="0.25">
      <c r="A3" s="48" t="s">
        <v>55</v>
      </c>
      <c r="B3" s="48"/>
      <c r="C3" s="48"/>
      <c r="D3" s="48"/>
      <c r="E3" s="48"/>
    </row>
    <row r="4" spans="1:5" s="1" customFormat="1" ht="15.75" x14ac:dyDescent="0.25">
      <c r="A4" s="19" t="s">
        <v>11</v>
      </c>
      <c r="B4" s="4"/>
      <c r="C4" s="4"/>
      <c r="E4" s="27" t="s">
        <v>56</v>
      </c>
    </row>
    <row r="5" spans="1:5" ht="12" customHeight="1" x14ac:dyDescent="0.25">
      <c r="A5" s="25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9" t="s">
        <v>21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7" t="s">
        <v>42</v>
      </c>
      <c r="B9" s="37"/>
      <c r="C9" s="37"/>
      <c r="D9" s="37"/>
      <c r="E9" s="37"/>
    </row>
    <row r="10" spans="1:5" ht="27.75" customHeight="1" x14ac:dyDescent="0.25">
      <c r="A10" s="50" t="s">
        <v>30</v>
      </c>
      <c r="B10" s="51"/>
      <c r="C10" s="51"/>
      <c r="D10" s="51"/>
      <c r="E10" s="51"/>
    </row>
    <row r="11" spans="1:5" ht="30.75" customHeight="1" x14ac:dyDescent="0.25">
      <c r="A11" s="37" t="s">
        <v>43</v>
      </c>
      <c r="B11" s="37"/>
      <c r="C11" s="37"/>
      <c r="D11" s="37"/>
      <c r="E11" s="37"/>
    </row>
    <row r="12" spans="1:5" x14ac:dyDescent="0.25">
      <c r="A12" s="41" t="s">
        <v>12</v>
      </c>
      <c r="B12" s="42"/>
      <c r="C12" s="42"/>
      <c r="D12" s="42"/>
      <c r="E12" s="42"/>
    </row>
    <row r="13" spans="1:5" x14ac:dyDescent="0.25">
      <c r="A13" s="37" t="s">
        <v>19</v>
      </c>
      <c r="B13" s="37"/>
      <c r="C13" s="37"/>
      <c r="D13" s="37"/>
      <c r="E13" s="3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37" t="s">
        <v>53</v>
      </c>
      <c r="B15" s="37"/>
      <c r="C15" s="37"/>
      <c r="D15" s="37"/>
      <c r="E15" s="37"/>
    </row>
    <row r="16" spans="1:5" x14ac:dyDescent="0.25">
      <c r="A16" s="41" t="s">
        <v>13</v>
      </c>
      <c r="B16" s="42"/>
      <c r="C16" s="42"/>
      <c r="D16" s="42"/>
      <c r="E16" s="42"/>
    </row>
    <row r="17" spans="1:7" ht="30" customHeight="1" x14ac:dyDescent="0.25">
      <c r="A17" s="37" t="s">
        <v>14</v>
      </c>
      <c r="B17" s="37"/>
      <c r="C17" s="37"/>
      <c r="D17" s="37"/>
      <c r="E17" s="37"/>
    </row>
    <row r="18" spans="1:7" ht="62.25" customHeight="1" x14ac:dyDescent="0.25">
      <c r="A18" s="37" t="s">
        <v>22</v>
      </c>
      <c r="B18" s="37"/>
      <c r="C18" s="37"/>
      <c r="D18" s="37"/>
      <c r="E18" s="37"/>
    </row>
    <row r="19" spans="1:7" ht="29.25" customHeight="1" x14ac:dyDescent="0.25">
      <c r="A19" s="43" t="s">
        <v>23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45</v>
      </c>
      <c r="B24" s="8" t="s">
        <v>29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29</v>
      </c>
      <c r="C25" s="3" t="s">
        <v>25</v>
      </c>
      <c r="D25" s="3"/>
      <c r="E25" s="18">
        <v>46854.98</v>
      </c>
      <c r="G25" s="17"/>
    </row>
    <row r="26" spans="1:7" x14ac:dyDescent="0.25">
      <c r="A26" s="6" t="s">
        <v>50</v>
      </c>
      <c r="B26" s="8" t="s">
        <v>29</v>
      </c>
      <c r="C26" s="3" t="s">
        <v>25</v>
      </c>
      <c r="D26" s="3"/>
      <c r="E26" s="2">
        <v>13507.48</v>
      </c>
      <c r="G26" s="17"/>
    </row>
    <row r="27" spans="1:7" x14ac:dyDescent="0.25">
      <c r="A27" s="6" t="s">
        <v>49</v>
      </c>
      <c r="B27" s="8" t="s">
        <v>29</v>
      </c>
      <c r="C27" s="3" t="s">
        <v>25</v>
      </c>
      <c r="D27" s="3"/>
      <c r="E27" s="18">
        <v>6809.4</v>
      </c>
      <c r="G27" s="17"/>
    </row>
    <row r="28" spans="1:7" x14ac:dyDescent="0.25">
      <c r="A28" s="6" t="s">
        <v>47</v>
      </c>
      <c r="B28" s="8" t="s">
        <v>29</v>
      </c>
      <c r="C28" s="3" t="s">
        <v>25</v>
      </c>
      <c r="D28" s="3"/>
      <c r="E28" s="18">
        <v>1236.8900000000001</v>
      </c>
      <c r="G28" s="17"/>
    </row>
    <row r="29" spans="1:7" x14ac:dyDescent="0.25">
      <c r="A29" s="6" t="s">
        <v>24</v>
      </c>
      <c r="B29" s="8" t="s">
        <v>29</v>
      </c>
      <c r="C29" s="3" t="s">
        <v>25</v>
      </c>
      <c r="D29" s="3"/>
      <c r="E29" s="7">
        <v>6774.23</v>
      </c>
      <c r="G29" s="17"/>
    </row>
    <row r="30" spans="1:7" s="32" customFormat="1" ht="60" x14ac:dyDescent="0.25">
      <c r="A30" s="28" t="s">
        <v>60</v>
      </c>
      <c r="B30" s="29" t="s">
        <v>61</v>
      </c>
      <c r="C30" s="30" t="s">
        <v>25</v>
      </c>
      <c r="D30" s="30"/>
      <c r="E30" s="31">
        <v>1749</v>
      </c>
    </row>
    <row r="31" spans="1:7" x14ac:dyDescent="0.25">
      <c r="A31" s="6" t="s">
        <v>62</v>
      </c>
      <c r="B31" s="8" t="s">
        <v>58</v>
      </c>
      <c r="C31" s="3" t="s">
        <v>51</v>
      </c>
      <c r="D31" s="3">
        <v>16</v>
      </c>
      <c r="E31" s="7">
        <f>D31*260.07</f>
        <v>4161.12</v>
      </c>
      <c r="G31" s="17"/>
    </row>
    <row r="32" spans="1:7" ht="30" x14ac:dyDescent="0.25">
      <c r="A32" s="6" t="s">
        <v>57</v>
      </c>
      <c r="B32" s="8" t="s">
        <v>59</v>
      </c>
      <c r="C32" s="3" t="s">
        <v>51</v>
      </c>
      <c r="D32" s="3">
        <v>8</v>
      </c>
      <c r="E32" s="7">
        <f>D32*260.07</f>
        <v>2080.56</v>
      </c>
      <c r="G32" s="17"/>
    </row>
    <row r="33" spans="1:7" x14ac:dyDescent="0.25">
      <c r="A33" s="21"/>
      <c r="B33" s="8"/>
      <c r="C33" s="22"/>
      <c r="D33" s="20"/>
      <c r="E33" s="7"/>
      <c r="G33" s="17"/>
    </row>
    <row r="34" spans="1:7" s="13" customFormat="1" ht="14.25" x14ac:dyDescent="0.2">
      <c r="A34" s="9" t="s">
        <v>26</v>
      </c>
      <c r="B34" s="10"/>
      <c r="C34" s="11"/>
      <c r="D34" s="11"/>
      <c r="E34" s="12">
        <f>SUM(E22:E33)</f>
        <v>264290.47900000005</v>
      </c>
    </row>
    <row r="36" spans="1:7" ht="29.25" customHeight="1" x14ac:dyDescent="0.25">
      <c r="A36" s="44" t="s">
        <v>63</v>
      </c>
      <c r="B36" s="44"/>
      <c r="C36" s="44"/>
      <c r="D36" s="44"/>
      <c r="E36" s="44"/>
    </row>
    <row r="37" spans="1:7" ht="29.25" customHeight="1" x14ac:dyDescent="0.25">
      <c r="A37" s="37" t="s">
        <v>18</v>
      </c>
      <c r="B37" s="37"/>
      <c r="C37" s="37"/>
      <c r="D37" s="37"/>
      <c r="E37" s="37"/>
    </row>
    <row r="38" spans="1:7" x14ac:dyDescent="0.25">
      <c r="A38" s="37" t="s">
        <v>17</v>
      </c>
      <c r="B38" s="37"/>
      <c r="C38" s="37"/>
      <c r="D38" s="37"/>
      <c r="E38" s="37"/>
    </row>
    <row r="39" spans="1:7" ht="29.25" customHeight="1" x14ac:dyDescent="0.25">
      <c r="A39" s="37" t="s">
        <v>27</v>
      </c>
      <c r="B39" s="37"/>
      <c r="C39" s="37"/>
      <c r="D39" s="37"/>
      <c r="E39" s="37"/>
    </row>
    <row r="40" spans="1:7" ht="29.25" customHeight="1" x14ac:dyDescent="0.25">
      <c r="A40" s="23"/>
      <c r="B40" s="23"/>
      <c r="C40" s="23"/>
      <c r="D40" s="23"/>
      <c r="E40" s="23"/>
    </row>
    <row r="41" spans="1:7" x14ac:dyDescent="0.25">
      <c r="A41" s="40" t="s">
        <v>5</v>
      </c>
      <c r="B41" s="40"/>
      <c r="C41" s="40"/>
      <c r="D41" s="40"/>
      <c r="E41" s="40"/>
    </row>
    <row r="42" spans="1:7" x14ac:dyDescent="0.25">
      <c r="A42" s="37" t="s">
        <v>15</v>
      </c>
      <c r="B42" s="37"/>
      <c r="C42" s="37"/>
      <c r="D42" s="37"/>
      <c r="E42" s="37"/>
    </row>
    <row r="43" spans="1:7" ht="12" customHeight="1" x14ac:dyDescent="0.25">
      <c r="A43" s="38" t="s">
        <v>54</v>
      </c>
      <c r="B43" s="38"/>
      <c r="C43" s="38"/>
      <c r="D43" s="38"/>
      <c r="E43" s="38"/>
    </row>
    <row r="44" spans="1:7" x14ac:dyDescent="0.25">
      <c r="B44" s="39" t="s">
        <v>16</v>
      </c>
      <c r="C44" s="39"/>
      <c r="D44" s="39"/>
      <c r="E44" s="5" t="s">
        <v>6</v>
      </c>
    </row>
    <row r="45" spans="1:7" x14ac:dyDescent="0.25">
      <c r="A45" s="24"/>
      <c r="B45" s="24"/>
      <c r="C45" s="24"/>
      <c r="D45" s="24"/>
      <c r="E45" s="24"/>
    </row>
    <row r="46" spans="1:7" ht="14.25" customHeight="1" x14ac:dyDescent="0.25">
      <c r="A46" s="38" t="s">
        <v>44</v>
      </c>
      <c r="B46" s="38"/>
      <c r="C46" s="38"/>
      <c r="D46" s="38"/>
      <c r="E46" s="38"/>
    </row>
    <row r="47" spans="1:7" x14ac:dyDescent="0.25">
      <c r="B47" s="39" t="s">
        <v>16</v>
      </c>
      <c r="C47" s="39"/>
      <c r="D47" s="39"/>
      <c r="E47" s="5" t="s">
        <v>6</v>
      </c>
    </row>
    <row r="48" spans="1:7" x14ac:dyDescent="0.25">
      <c r="A48" s="2" t="s">
        <v>52</v>
      </c>
    </row>
    <row r="49" spans="1:2" x14ac:dyDescent="0.25">
      <c r="A49" s="13" t="s">
        <v>28</v>
      </c>
    </row>
    <row r="50" spans="1:2" x14ac:dyDescent="0.25">
      <c r="A50" s="2" t="s">
        <v>37</v>
      </c>
      <c r="B50" s="14">
        <v>-10334.299999999999</v>
      </c>
    </row>
    <row r="51" spans="1:2" x14ac:dyDescent="0.25">
      <c r="A51" s="26" t="s">
        <v>64</v>
      </c>
      <c r="B51" s="15"/>
    </row>
    <row r="52" spans="1:2" x14ac:dyDescent="0.25">
      <c r="A52" s="2" t="s">
        <v>34</v>
      </c>
      <c r="B52" s="15">
        <v>238039.88</v>
      </c>
    </row>
    <row r="53" spans="1:2" x14ac:dyDescent="0.25">
      <c r="A53" s="2" t="s">
        <v>41</v>
      </c>
      <c r="B53" s="15">
        <f>350*3</f>
        <v>1050</v>
      </c>
    </row>
    <row r="54" spans="1:2" x14ac:dyDescent="0.25">
      <c r="A54" s="2" t="s">
        <v>65</v>
      </c>
      <c r="B54" s="15">
        <f>150*3</f>
        <v>450</v>
      </c>
    </row>
    <row r="55" spans="1:2" x14ac:dyDescent="0.25">
      <c r="A55" s="2" t="s">
        <v>39</v>
      </c>
      <c r="B55" s="15">
        <f>3*330</f>
        <v>990</v>
      </c>
    </row>
    <row r="56" spans="1:2" x14ac:dyDescent="0.25">
      <c r="A56" s="2" t="s">
        <v>33</v>
      </c>
      <c r="B56" s="15">
        <f>E34</f>
        <v>264290.47900000005</v>
      </c>
    </row>
    <row r="57" spans="1:2" x14ac:dyDescent="0.25">
      <c r="A57" s="16" t="s">
        <v>36</v>
      </c>
      <c r="B57" s="14">
        <f>B50+B52+B53+B55+B54-B56</f>
        <v>-34094.899000000034</v>
      </c>
    </row>
    <row r="61" spans="1:2" x14ac:dyDescent="0.25">
      <c r="B61" s="2">
        <v>-17884.7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1:E41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2:E42"/>
    <mergeCell ref="A43:E43"/>
    <mergeCell ref="B44:D44"/>
    <mergeCell ref="A46:E46"/>
    <mergeCell ref="B47:D4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41" zoomScaleSheetLayoutView="100" workbookViewId="0">
      <selection activeCell="B52" sqref="B52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45" t="s">
        <v>9</v>
      </c>
      <c r="B1" s="45"/>
      <c r="C1" s="45"/>
      <c r="D1" s="45"/>
      <c r="E1" s="45"/>
    </row>
    <row r="2" spans="1:5" ht="33.75" customHeight="1" x14ac:dyDescent="0.25">
      <c r="A2" s="46" t="s">
        <v>10</v>
      </c>
      <c r="B2" s="47"/>
      <c r="C2" s="47"/>
      <c r="D2" s="47"/>
      <c r="E2" s="47"/>
    </row>
    <row r="3" spans="1:5" x14ac:dyDescent="0.25">
      <c r="A3" s="48" t="s">
        <v>66</v>
      </c>
      <c r="B3" s="48"/>
      <c r="C3" s="48"/>
      <c r="D3" s="48"/>
      <c r="E3" s="48"/>
    </row>
    <row r="4" spans="1:5" s="1" customFormat="1" ht="15.75" x14ac:dyDescent="0.25">
      <c r="A4" s="19" t="s">
        <v>11</v>
      </c>
      <c r="B4" s="4"/>
      <c r="C4" s="4"/>
      <c r="E4" s="27" t="s">
        <v>67</v>
      </c>
    </row>
    <row r="5" spans="1:5" ht="12" customHeight="1" x14ac:dyDescent="0.25">
      <c r="A5" s="35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9" t="s">
        <v>21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7" t="s">
        <v>42</v>
      </c>
      <c r="B9" s="37"/>
      <c r="C9" s="37"/>
      <c r="D9" s="37"/>
      <c r="E9" s="37"/>
    </row>
    <row r="10" spans="1:5" ht="27.75" customHeight="1" x14ac:dyDescent="0.25">
      <c r="A10" s="50" t="s">
        <v>30</v>
      </c>
      <c r="B10" s="51"/>
      <c r="C10" s="51"/>
      <c r="D10" s="51"/>
      <c r="E10" s="51"/>
    </row>
    <row r="11" spans="1:5" ht="30.75" customHeight="1" x14ac:dyDescent="0.25">
      <c r="A11" s="37" t="s">
        <v>43</v>
      </c>
      <c r="B11" s="37"/>
      <c r="C11" s="37"/>
      <c r="D11" s="37"/>
      <c r="E11" s="37"/>
    </row>
    <row r="12" spans="1:5" x14ac:dyDescent="0.25">
      <c r="A12" s="41" t="s">
        <v>12</v>
      </c>
      <c r="B12" s="42"/>
      <c r="C12" s="42"/>
      <c r="D12" s="42"/>
      <c r="E12" s="42"/>
    </row>
    <row r="13" spans="1:5" x14ac:dyDescent="0.25">
      <c r="A13" s="37" t="s">
        <v>19</v>
      </c>
      <c r="B13" s="37"/>
      <c r="C13" s="37"/>
      <c r="D13" s="37"/>
      <c r="E13" s="37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37" t="s">
        <v>53</v>
      </c>
      <c r="B15" s="37"/>
      <c r="C15" s="37"/>
      <c r="D15" s="37"/>
      <c r="E15" s="37"/>
    </row>
    <row r="16" spans="1:5" x14ac:dyDescent="0.25">
      <c r="A16" s="41" t="s">
        <v>13</v>
      </c>
      <c r="B16" s="42"/>
      <c r="C16" s="42"/>
      <c r="D16" s="42"/>
      <c r="E16" s="42"/>
    </row>
    <row r="17" spans="1:7" ht="30" customHeight="1" x14ac:dyDescent="0.25">
      <c r="A17" s="37" t="s">
        <v>14</v>
      </c>
      <c r="B17" s="37"/>
      <c r="C17" s="37"/>
      <c r="D17" s="37"/>
      <c r="E17" s="37"/>
    </row>
    <row r="18" spans="1:7" ht="62.25" customHeight="1" x14ac:dyDescent="0.25">
      <c r="A18" s="37" t="s">
        <v>22</v>
      </c>
      <c r="B18" s="37"/>
      <c r="C18" s="37"/>
      <c r="D18" s="37"/>
      <c r="E18" s="37"/>
    </row>
    <row r="19" spans="1:7" ht="29.25" customHeight="1" x14ac:dyDescent="0.25">
      <c r="A19" s="43" t="s">
        <v>23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40</v>
      </c>
      <c r="B22" s="8" t="s">
        <v>38</v>
      </c>
      <c r="C22" s="3" t="s">
        <v>4</v>
      </c>
      <c r="D22" s="3">
        <v>15.51</v>
      </c>
      <c r="E22" s="7">
        <f>D22*F20*G20</f>
        <v>130232.817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6.06</v>
      </c>
      <c r="E23" s="7">
        <f>D23*F20*G20</f>
        <v>50884.001999999993</v>
      </c>
      <c r="G23" s="17"/>
    </row>
    <row r="24" spans="1:7" ht="30" x14ac:dyDescent="0.25">
      <c r="A24" s="6" t="s">
        <v>45</v>
      </c>
      <c r="B24" s="8" t="s">
        <v>68</v>
      </c>
      <c r="C24" s="3" t="s">
        <v>46</v>
      </c>
      <c r="D24" s="3"/>
      <c r="E24" s="7">
        <v>0</v>
      </c>
      <c r="G24" s="17"/>
    </row>
    <row r="25" spans="1:7" x14ac:dyDescent="0.25">
      <c r="A25" s="6" t="s">
        <v>48</v>
      </c>
      <c r="B25" s="8" t="s">
        <v>68</v>
      </c>
      <c r="C25" s="3" t="s">
        <v>25</v>
      </c>
      <c r="D25" s="3"/>
      <c r="E25" s="18">
        <v>35192.67</v>
      </c>
      <c r="G25" s="17"/>
    </row>
    <row r="26" spans="1:7" x14ac:dyDescent="0.25">
      <c r="A26" s="6" t="s">
        <v>50</v>
      </c>
      <c r="B26" s="8" t="s">
        <v>68</v>
      </c>
      <c r="C26" s="3" t="s">
        <v>25</v>
      </c>
      <c r="D26" s="3"/>
      <c r="E26" s="2">
        <v>9903.8799999999992</v>
      </c>
      <c r="G26" s="17"/>
    </row>
    <row r="27" spans="1:7" x14ac:dyDescent="0.25">
      <c r="A27" s="6" t="s">
        <v>49</v>
      </c>
      <c r="B27" s="8" t="s">
        <v>68</v>
      </c>
      <c r="C27" s="3" t="s">
        <v>25</v>
      </c>
      <c r="D27" s="3"/>
      <c r="E27" s="18">
        <v>4214.6499999999996</v>
      </c>
      <c r="G27" s="17"/>
    </row>
    <row r="28" spans="1:7" x14ac:dyDescent="0.25">
      <c r="A28" s="6" t="s">
        <v>47</v>
      </c>
      <c r="B28" s="8" t="s">
        <v>68</v>
      </c>
      <c r="C28" s="3" t="s">
        <v>25</v>
      </c>
      <c r="D28" s="3"/>
      <c r="E28" s="18">
        <v>774.74</v>
      </c>
      <c r="G28" s="17"/>
    </row>
    <row r="29" spans="1:7" x14ac:dyDescent="0.25">
      <c r="A29" s="6" t="s">
        <v>24</v>
      </c>
      <c r="B29" s="8" t="s">
        <v>68</v>
      </c>
      <c r="C29" s="3" t="s">
        <v>25</v>
      </c>
      <c r="D29" s="3"/>
      <c r="E29" s="18">
        <v>5134.42</v>
      </c>
      <c r="G29" s="17"/>
    </row>
    <row r="30" spans="1:7" x14ac:dyDescent="0.25">
      <c r="A30" s="6" t="s">
        <v>70</v>
      </c>
      <c r="B30" s="8" t="s">
        <v>68</v>
      </c>
      <c r="C30" s="3" t="s">
        <v>25</v>
      </c>
      <c r="D30" s="3"/>
      <c r="E30" s="18">
        <v>6700</v>
      </c>
      <c r="G30" s="17"/>
    </row>
    <row r="31" spans="1:7" s="32" customFormat="1" ht="18" customHeight="1" x14ac:dyDescent="0.25">
      <c r="A31" s="28" t="s">
        <v>71</v>
      </c>
      <c r="B31" s="29" t="s">
        <v>69</v>
      </c>
      <c r="C31" s="30" t="s">
        <v>51</v>
      </c>
      <c r="D31" s="30">
        <v>2</v>
      </c>
      <c r="E31" s="31">
        <f>D31*260.07</f>
        <v>520.14</v>
      </c>
    </row>
    <row r="32" spans="1:7" x14ac:dyDescent="0.25">
      <c r="A32" s="21"/>
      <c r="B32" s="8"/>
      <c r="C32" s="22"/>
      <c r="D32" s="20"/>
      <c r="E32" s="7"/>
      <c r="G32" s="17"/>
    </row>
    <row r="33" spans="1:5" s="13" customFormat="1" ht="14.25" x14ac:dyDescent="0.2">
      <c r="A33" s="9" t="s">
        <v>26</v>
      </c>
      <c r="B33" s="10"/>
      <c r="C33" s="11"/>
      <c r="D33" s="11"/>
      <c r="E33" s="12">
        <f>SUM(E22:E32)</f>
        <v>243557.31900000002</v>
      </c>
    </row>
    <row r="35" spans="1:5" ht="29.25" customHeight="1" x14ac:dyDescent="0.25">
      <c r="A35" s="44" t="s">
        <v>72</v>
      </c>
      <c r="B35" s="44"/>
      <c r="C35" s="44"/>
      <c r="D35" s="44"/>
      <c r="E35" s="44"/>
    </row>
    <row r="36" spans="1:5" ht="29.25" customHeight="1" x14ac:dyDescent="0.25">
      <c r="A36" s="37" t="s">
        <v>18</v>
      </c>
      <c r="B36" s="37"/>
      <c r="C36" s="37"/>
      <c r="D36" s="37"/>
      <c r="E36" s="37"/>
    </row>
    <row r="37" spans="1:5" x14ac:dyDescent="0.25">
      <c r="A37" s="37" t="s">
        <v>17</v>
      </c>
      <c r="B37" s="37"/>
      <c r="C37" s="37"/>
      <c r="D37" s="37"/>
      <c r="E37" s="37"/>
    </row>
    <row r="38" spans="1:5" ht="29.25" customHeight="1" x14ac:dyDescent="0.25">
      <c r="A38" s="37" t="s">
        <v>27</v>
      </c>
      <c r="B38" s="37"/>
      <c r="C38" s="37"/>
      <c r="D38" s="37"/>
      <c r="E38" s="37"/>
    </row>
    <row r="39" spans="1:5" ht="29.25" customHeight="1" x14ac:dyDescent="0.25">
      <c r="A39" s="33"/>
      <c r="B39" s="33"/>
      <c r="C39" s="33"/>
      <c r="D39" s="33"/>
      <c r="E39" s="33"/>
    </row>
    <row r="40" spans="1:5" x14ac:dyDescent="0.25">
      <c r="A40" s="40" t="s">
        <v>5</v>
      </c>
      <c r="B40" s="40"/>
      <c r="C40" s="40"/>
      <c r="D40" s="40"/>
      <c r="E40" s="40"/>
    </row>
    <row r="41" spans="1:5" x14ac:dyDescent="0.25">
      <c r="A41" s="37" t="s">
        <v>15</v>
      </c>
      <c r="B41" s="37"/>
      <c r="C41" s="37"/>
      <c r="D41" s="37"/>
      <c r="E41" s="37"/>
    </row>
    <row r="42" spans="1:5" ht="12" customHeight="1" x14ac:dyDescent="0.25">
      <c r="A42" s="38" t="s">
        <v>54</v>
      </c>
      <c r="B42" s="38"/>
      <c r="C42" s="38"/>
      <c r="D42" s="38"/>
      <c r="E42" s="38"/>
    </row>
    <row r="43" spans="1:5" x14ac:dyDescent="0.25">
      <c r="B43" s="39" t="s">
        <v>16</v>
      </c>
      <c r="C43" s="39"/>
      <c r="D43" s="39"/>
      <c r="E43" s="5" t="s">
        <v>6</v>
      </c>
    </row>
    <row r="44" spans="1:5" x14ac:dyDescent="0.25">
      <c r="A44" s="34"/>
      <c r="B44" s="34"/>
      <c r="C44" s="34"/>
      <c r="D44" s="34"/>
      <c r="E44" s="34"/>
    </row>
    <row r="45" spans="1:5" ht="14.25" customHeight="1" x14ac:dyDescent="0.25">
      <c r="A45" s="38" t="s">
        <v>44</v>
      </c>
      <c r="B45" s="38"/>
      <c r="C45" s="38"/>
      <c r="D45" s="38"/>
      <c r="E45" s="38"/>
    </row>
    <row r="46" spans="1:5" x14ac:dyDescent="0.25">
      <c r="B46" s="39" t="s">
        <v>16</v>
      </c>
      <c r="C46" s="39"/>
      <c r="D46" s="39"/>
      <c r="E46" s="5" t="s">
        <v>6</v>
      </c>
    </row>
    <row r="47" spans="1:5" x14ac:dyDescent="0.25">
      <c r="A47" s="2" t="s">
        <v>52</v>
      </c>
    </row>
    <row r="48" spans="1:5" x14ac:dyDescent="0.25">
      <c r="A48" s="13" t="s">
        <v>28</v>
      </c>
    </row>
    <row r="49" spans="1:2" x14ac:dyDescent="0.25">
      <c r="A49" s="2" t="s">
        <v>37</v>
      </c>
      <c r="B49" s="14">
        <f>'1кв'!B57</f>
        <v>-34094.899000000034</v>
      </c>
    </row>
    <row r="50" spans="1:2" x14ac:dyDescent="0.25">
      <c r="A50" s="36" t="s">
        <v>73</v>
      </c>
      <c r="B50" s="15"/>
    </row>
    <row r="51" spans="1:2" x14ac:dyDescent="0.25">
      <c r="A51" s="2" t="s">
        <v>34</v>
      </c>
      <c r="B51" s="15">
        <v>276306.39</v>
      </c>
    </row>
    <row r="52" spans="1:2" x14ac:dyDescent="0.25">
      <c r="A52" s="2" t="s">
        <v>41</v>
      </c>
      <c r="B52" s="15">
        <f>350*3</f>
        <v>1050</v>
      </c>
    </row>
    <row r="53" spans="1:2" x14ac:dyDescent="0.25">
      <c r="A53" s="2" t="s">
        <v>65</v>
      </c>
      <c r="B53" s="15">
        <f>150*3</f>
        <v>450</v>
      </c>
    </row>
    <row r="54" spans="1:2" x14ac:dyDescent="0.25">
      <c r="A54" s="2" t="s">
        <v>39</v>
      </c>
      <c r="B54" s="15">
        <f>3*330</f>
        <v>990</v>
      </c>
    </row>
    <row r="55" spans="1:2" x14ac:dyDescent="0.25">
      <c r="A55" s="2" t="s">
        <v>33</v>
      </c>
      <c r="B55" s="15">
        <f>E33</f>
        <v>243557.31900000002</v>
      </c>
    </row>
    <row r="56" spans="1:2" x14ac:dyDescent="0.25">
      <c r="A56" s="16" t="s">
        <v>36</v>
      </c>
      <c r="B56" s="14">
        <f>B49+B51+B52+B54+B53-B55</f>
        <v>1144.1719999999623</v>
      </c>
    </row>
  </sheetData>
  <mergeCells count="28">
    <mergeCell ref="A42:E42"/>
    <mergeCell ref="B43:D43"/>
    <mergeCell ref="A45:E45"/>
    <mergeCell ref="B46:D46"/>
    <mergeCell ref="A35:E35"/>
    <mergeCell ref="A36:E36"/>
    <mergeCell ref="A37:E37"/>
    <mergeCell ref="A38:E38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2024-08-13T07:12:13Z</dcterms:modified>
</cp:coreProperties>
</file>